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7100" windowHeight="11385"/>
  </bookViews>
  <sheets>
    <sheet name="First example" sheetId="1" r:id="rId1"/>
    <sheet name="Second example" sheetId="4" r:id="rId2"/>
    <sheet name="Assignment" sheetId="5" r:id="rId3"/>
  </sheets>
  <calcPr calcId="145621"/>
</workbook>
</file>

<file path=xl/calcChain.xml><?xml version="1.0" encoding="utf-8"?>
<calcChain xmlns="http://schemas.openxmlformats.org/spreadsheetml/2006/main">
  <c r="L11" i="5" l="1"/>
  <c r="L11" i="4"/>
  <c r="L11" i="1"/>
  <c r="F16" i="5" l="1"/>
  <c r="F14" i="5"/>
  <c r="F11" i="5"/>
  <c r="F12" i="5" s="1"/>
  <c r="F9" i="5"/>
  <c r="I9" i="5" l="1"/>
  <c r="L9" i="5" s="1"/>
  <c r="L14" i="5" s="1"/>
  <c r="L15" i="5" s="1"/>
  <c r="F16" i="4"/>
  <c r="F14" i="4"/>
  <c r="F11" i="4"/>
  <c r="F12" i="4" s="1"/>
  <c r="F9" i="4"/>
  <c r="F16" i="1"/>
  <c r="F14" i="1"/>
  <c r="F9" i="1"/>
  <c r="F11" i="1"/>
  <c r="F12" i="1" s="1"/>
  <c r="I9" i="4" l="1"/>
  <c r="L9" i="4" s="1"/>
  <c r="L14" i="4" s="1"/>
  <c r="L15" i="4" s="1"/>
  <c r="I9" i="1"/>
  <c r="L9" i="1" s="1"/>
  <c r="L14" i="1" s="1"/>
  <c r="L15" i="1" s="1"/>
</calcChain>
</file>

<file path=xl/sharedStrings.xml><?xml version="1.0" encoding="utf-8"?>
<sst xmlns="http://schemas.openxmlformats.org/spreadsheetml/2006/main" count="77" uniqueCount="28">
  <si>
    <t>Fs</t>
  </si>
  <si>
    <t>LOS</t>
  </si>
  <si>
    <t xml:space="preserve">Speed limit </t>
  </si>
  <si>
    <t>Vol</t>
  </si>
  <si>
    <t>PHF</t>
  </si>
  <si>
    <t>L</t>
  </si>
  <si>
    <t>HV</t>
  </si>
  <si>
    <t>PC</t>
  </si>
  <si>
    <t>We</t>
  </si>
  <si>
    <t>A</t>
  </si>
  <si>
    <t>B</t>
  </si>
  <si>
    <t>C</t>
  </si>
  <si>
    <t>D</t>
  </si>
  <si>
    <t>E</t>
  </si>
  <si>
    <t xml:space="preserve">Abseg </t>
  </si>
  <si>
    <t>LOS = 0.20*(ABSeg) + 0.03*(exp(ABInt)) + 0.05*(Cflt) + 1.40</t>
  </si>
  <si>
    <r>
      <t>Abseg=0.507 ln(Vol/4*PHF*L) + 0.199Fs(1+10.38HV)</t>
    </r>
    <r>
      <rPr>
        <b/>
        <vertAlign val="super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 xml:space="preserve"> + 7.066(1/PC</t>
    </r>
    <r>
      <rPr>
        <b/>
        <vertAlign val="subscript"/>
        <sz val="12"/>
        <color rgb="FF000000"/>
        <rFont val="Calibri"/>
        <family val="2"/>
        <scheme val="minor"/>
      </rPr>
      <t>5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per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 xml:space="preserve">  - 0.005(W</t>
    </r>
    <r>
      <rPr>
        <b/>
        <vertAlign val="subscript"/>
        <sz val="12"/>
        <color rgb="FF000000"/>
        <rFont val="Calibri"/>
        <family val="2"/>
        <scheme val="minor"/>
      </rPr>
      <t>e</t>
    </r>
    <r>
      <rPr>
        <b/>
        <sz val="12"/>
        <color rgb="FF000000"/>
        <rFont val="Calibri"/>
        <family val="2"/>
        <scheme val="minor"/>
      </rPr>
      <t>)</t>
    </r>
    <r>
      <rPr>
        <b/>
        <vertAlign val="superscript"/>
        <sz val="12"/>
        <color rgb="FF000000"/>
        <rFont val="Calibri"/>
        <family val="2"/>
        <scheme val="minor"/>
      </rPr>
      <t>2</t>
    </r>
    <r>
      <rPr>
        <b/>
        <sz val="12"/>
        <color rgb="FF000000"/>
        <rFont val="Calibri"/>
        <family val="2"/>
        <scheme val="minor"/>
      </rPr>
      <t xml:space="preserve"> + 0.760</t>
    </r>
  </si>
  <si>
    <t>Abseg</t>
  </si>
  <si>
    <t>AbInt</t>
  </si>
  <si>
    <t>Cflt</t>
  </si>
  <si>
    <t>LOS score</t>
  </si>
  <si>
    <t>User inputs</t>
  </si>
  <si>
    <t>Intermediate calculations</t>
  </si>
  <si>
    <t>Final calculation</t>
  </si>
  <si>
    <t>We*</t>
  </si>
  <si>
    <t>*Because shoulder is &gt;=4, we add the shoulder width to the outside trhough lane width</t>
  </si>
  <si>
    <t>*Because shoulder is &gt;=4, we add the shoulder width to the outside through lane width</t>
  </si>
  <si>
    <t>Conflicts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</si>
</sst>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perscript"/>
      <sz val="12"/>
      <color rgb="FF000000"/>
      <name val="Calibri"/>
      <family val="2"/>
      <scheme val="minor"/>
    </font>
    <font>
      <b/>
      <vertAlign val="subscript"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indent="4" readingOrder="1"/>
    </xf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6" xfId="0" applyFill="1" applyBorder="1"/>
    <xf numFmtId="0" fontId="0" fillId="4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0" fillId="5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476249</xdr:colOff>
      <xdr:row>2</xdr:row>
      <xdr:rowOff>214314</xdr:rowOff>
    </xdr:from>
    <xdr:to>
      <xdr:col>3</xdr:col>
      <xdr:colOff>275908</xdr:colOff>
      <xdr:row>4</xdr:row>
      <xdr:rowOff>85728</xdr:rowOff>
    </xdr:to>
    <xdr:sp macro="" textlink="">
      <xdr:nvSpPr>
        <xdr:cNvPr id="2" name="Right Brace 1"/>
        <xdr:cNvSpPr/>
      </xdr:nvSpPr>
      <xdr:spPr>
        <a:xfrm rot="5400000">
          <a:off x="2831146" y="1212217"/>
          <a:ext cx="300039" cy="1352234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390481</xdr:colOff>
      <xdr:row>2</xdr:row>
      <xdr:rowOff>214314</xdr:rowOff>
    </xdr:from>
    <xdr:to>
      <xdr:col>5</xdr:col>
      <xdr:colOff>585428</xdr:colOff>
      <xdr:row>4</xdr:row>
      <xdr:rowOff>85728</xdr:rowOff>
    </xdr:to>
    <xdr:sp macro="" textlink="">
      <xdr:nvSpPr>
        <xdr:cNvPr id="3" name="Right Brace 2"/>
        <xdr:cNvSpPr/>
      </xdr:nvSpPr>
      <xdr:spPr>
        <a:xfrm rot="5400000">
          <a:off x="4328910" y="1181260"/>
          <a:ext cx="300039" cy="1414147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697993</xdr:colOff>
      <xdr:row>2</xdr:row>
      <xdr:rowOff>204789</xdr:rowOff>
    </xdr:from>
    <xdr:to>
      <xdr:col>7</xdr:col>
      <xdr:colOff>220921</xdr:colOff>
      <xdr:row>4</xdr:row>
      <xdr:rowOff>104778</xdr:rowOff>
    </xdr:to>
    <xdr:sp macro="" textlink="">
      <xdr:nvSpPr>
        <xdr:cNvPr id="4" name="Right Brace 3"/>
        <xdr:cNvSpPr/>
      </xdr:nvSpPr>
      <xdr:spPr>
        <a:xfrm rot="5400000">
          <a:off x="5600575" y="1426782"/>
          <a:ext cx="328614" cy="932628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311544</xdr:colOff>
      <xdr:row>2</xdr:row>
      <xdr:rowOff>214314</xdr:rowOff>
    </xdr:from>
    <xdr:to>
      <xdr:col>8</xdr:col>
      <xdr:colOff>462238</xdr:colOff>
      <xdr:row>4</xdr:row>
      <xdr:rowOff>100013</xdr:rowOff>
    </xdr:to>
    <xdr:sp macro="" textlink="">
      <xdr:nvSpPr>
        <xdr:cNvPr id="5" name="Right Brace 4"/>
        <xdr:cNvSpPr/>
      </xdr:nvSpPr>
      <xdr:spPr>
        <a:xfrm rot="5400000">
          <a:off x="6544804" y="1515329"/>
          <a:ext cx="314324" cy="760294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581436</xdr:colOff>
      <xdr:row>2</xdr:row>
      <xdr:rowOff>214314</xdr:rowOff>
    </xdr:from>
    <xdr:to>
      <xdr:col>9</xdr:col>
      <xdr:colOff>438149</xdr:colOff>
      <xdr:row>4</xdr:row>
      <xdr:rowOff>100012</xdr:rowOff>
    </xdr:to>
    <xdr:sp macro="" textlink="">
      <xdr:nvSpPr>
        <xdr:cNvPr id="6" name="Right Brace 5"/>
        <xdr:cNvSpPr/>
      </xdr:nvSpPr>
      <xdr:spPr>
        <a:xfrm rot="5400000">
          <a:off x="7277306" y="1662319"/>
          <a:ext cx="314323" cy="466313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57150</xdr:colOff>
      <xdr:row>4</xdr:row>
      <xdr:rowOff>123825</xdr:rowOff>
    </xdr:from>
    <xdr:to>
      <xdr:col>2</xdr:col>
      <xdr:colOff>342793</xdr:colOff>
      <xdr:row>6</xdr:row>
      <xdr:rowOff>7385</xdr:rowOff>
    </xdr:to>
    <xdr:sp macro="" textlink="">
      <xdr:nvSpPr>
        <xdr:cNvPr id="7" name="TextBox 6"/>
        <xdr:cNvSpPr txBox="1"/>
      </xdr:nvSpPr>
      <xdr:spPr>
        <a:xfrm>
          <a:off x="2828925" y="2076450"/>
          <a:ext cx="2856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A</a:t>
          </a:r>
        </a:p>
      </xdr:txBody>
    </xdr:sp>
    <xdr:clientData/>
  </xdr:twoCellAnchor>
  <xdr:twoCellAnchor>
    <xdr:from>
      <xdr:col>4</xdr:col>
      <xdr:colOff>354249</xdr:colOff>
      <xdr:row>4</xdr:row>
      <xdr:rowOff>123825</xdr:rowOff>
    </xdr:from>
    <xdr:to>
      <xdr:col>5</xdr:col>
      <xdr:colOff>30292</xdr:colOff>
      <xdr:row>6</xdr:row>
      <xdr:rowOff>7385</xdr:rowOff>
    </xdr:to>
    <xdr:sp macro="" textlink="">
      <xdr:nvSpPr>
        <xdr:cNvPr id="8" name="TextBox 7"/>
        <xdr:cNvSpPr txBox="1"/>
      </xdr:nvSpPr>
      <xdr:spPr>
        <a:xfrm>
          <a:off x="4345224" y="2076450"/>
          <a:ext cx="2856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B</a:t>
          </a:r>
        </a:p>
      </xdr:txBody>
    </xdr:sp>
    <xdr:clientData/>
  </xdr:twoCellAnchor>
  <xdr:twoCellAnchor>
    <xdr:from>
      <xdr:col>6</xdr:col>
      <xdr:colOff>249747</xdr:colOff>
      <xdr:row>4</xdr:row>
      <xdr:rowOff>123825</xdr:rowOff>
    </xdr:from>
    <xdr:to>
      <xdr:col>6</xdr:col>
      <xdr:colOff>535390</xdr:colOff>
      <xdr:row>6</xdr:row>
      <xdr:rowOff>7385</xdr:rowOff>
    </xdr:to>
    <xdr:sp macro="" textlink="">
      <xdr:nvSpPr>
        <xdr:cNvPr id="9" name="TextBox 8"/>
        <xdr:cNvSpPr txBox="1"/>
      </xdr:nvSpPr>
      <xdr:spPr>
        <a:xfrm>
          <a:off x="5650422" y="2076450"/>
          <a:ext cx="2856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C</a:t>
          </a:r>
        </a:p>
      </xdr:txBody>
    </xdr:sp>
    <xdr:clientData/>
  </xdr:twoCellAnchor>
  <xdr:twoCellAnchor>
    <xdr:from>
      <xdr:col>7</xdr:col>
      <xdr:colOff>569912</xdr:colOff>
      <xdr:row>4</xdr:row>
      <xdr:rowOff>123825</xdr:rowOff>
    </xdr:from>
    <xdr:to>
      <xdr:col>8</xdr:col>
      <xdr:colOff>251526</xdr:colOff>
      <xdr:row>6</xdr:row>
      <xdr:rowOff>7385</xdr:rowOff>
    </xdr:to>
    <xdr:sp macro="" textlink="">
      <xdr:nvSpPr>
        <xdr:cNvPr id="10" name="TextBox 9"/>
        <xdr:cNvSpPr txBox="1"/>
      </xdr:nvSpPr>
      <xdr:spPr>
        <a:xfrm>
          <a:off x="6580187" y="2076450"/>
          <a:ext cx="2912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D</a:t>
          </a:r>
        </a:p>
      </xdr:txBody>
    </xdr:sp>
    <xdr:clientData/>
  </xdr:twoCellAnchor>
  <xdr:twoCellAnchor>
    <xdr:from>
      <xdr:col>9</xdr:col>
      <xdr:colOff>86350</xdr:colOff>
      <xdr:row>4</xdr:row>
      <xdr:rowOff>123825</xdr:rowOff>
    </xdr:from>
    <xdr:to>
      <xdr:col>9</xdr:col>
      <xdr:colOff>358306</xdr:colOff>
      <xdr:row>6</xdr:row>
      <xdr:rowOff>7385</xdr:rowOff>
    </xdr:to>
    <xdr:sp macro="" textlink="">
      <xdr:nvSpPr>
        <xdr:cNvPr id="12" name="TextBox 11"/>
        <xdr:cNvSpPr txBox="1"/>
      </xdr:nvSpPr>
      <xdr:spPr>
        <a:xfrm>
          <a:off x="7315825" y="2076450"/>
          <a:ext cx="27195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E</a:t>
          </a:r>
        </a:p>
      </xdr:txBody>
    </xdr:sp>
    <xdr:clientData/>
  </xdr:twoCellAnchor>
  <xdr:twoCellAnchor>
    <xdr:from>
      <xdr:col>9</xdr:col>
      <xdr:colOff>47625</xdr:colOff>
      <xdr:row>8</xdr:row>
      <xdr:rowOff>104775</xdr:rowOff>
    </xdr:from>
    <xdr:to>
      <xdr:col>9</xdr:col>
      <xdr:colOff>504825</xdr:colOff>
      <xdr:row>8</xdr:row>
      <xdr:rowOff>104775</xdr:rowOff>
    </xdr:to>
    <xdr:cxnSp macro="">
      <xdr:nvCxnSpPr>
        <xdr:cNvPr id="16" name="Straight Arrow Connector 15"/>
        <xdr:cNvCxnSpPr/>
      </xdr:nvCxnSpPr>
      <xdr:spPr>
        <a:xfrm>
          <a:off x="7277100" y="2828925"/>
          <a:ext cx="4572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476249</xdr:colOff>
      <xdr:row>2</xdr:row>
      <xdr:rowOff>214314</xdr:rowOff>
    </xdr:from>
    <xdr:to>
      <xdr:col>3</xdr:col>
      <xdr:colOff>275908</xdr:colOff>
      <xdr:row>4</xdr:row>
      <xdr:rowOff>85728</xdr:rowOff>
    </xdr:to>
    <xdr:sp macro="" textlink="">
      <xdr:nvSpPr>
        <xdr:cNvPr id="2" name="Right Brace 1"/>
        <xdr:cNvSpPr/>
      </xdr:nvSpPr>
      <xdr:spPr>
        <a:xfrm rot="5400000">
          <a:off x="2831146" y="69217"/>
          <a:ext cx="300039" cy="1352234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390481</xdr:colOff>
      <xdr:row>2</xdr:row>
      <xdr:rowOff>214314</xdr:rowOff>
    </xdr:from>
    <xdr:to>
      <xdr:col>5</xdr:col>
      <xdr:colOff>585428</xdr:colOff>
      <xdr:row>4</xdr:row>
      <xdr:rowOff>85728</xdr:rowOff>
    </xdr:to>
    <xdr:sp macro="" textlink="">
      <xdr:nvSpPr>
        <xdr:cNvPr id="3" name="Right Brace 2"/>
        <xdr:cNvSpPr/>
      </xdr:nvSpPr>
      <xdr:spPr>
        <a:xfrm rot="5400000">
          <a:off x="4328910" y="38260"/>
          <a:ext cx="300039" cy="1414147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697993</xdr:colOff>
      <xdr:row>2</xdr:row>
      <xdr:rowOff>204789</xdr:rowOff>
    </xdr:from>
    <xdr:to>
      <xdr:col>7</xdr:col>
      <xdr:colOff>220921</xdr:colOff>
      <xdr:row>4</xdr:row>
      <xdr:rowOff>104778</xdr:rowOff>
    </xdr:to>
    <xdr:sp macro="" textlink="">
      <xdr:nvSpPr>
        <xdr:cNvPr id="4" name="Right Brace 3"/>
        <xdr:cNvSpPr/>
      </xdr:nvSpPr>
      <xdr:spPr>
        <a:xfrm rot="5400000">
          <a:off x="5600575" y="283782"/>
          <a:ext cx="328614" cy="932628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311544</xdr:colOff>
      <xdr:row>2</xdr:row>
      <xdr:rowOff>214314</xdr:rowOff>
    </xdr:from>
    <xdr:to>
      <xdr:col>8</xdr:col>
      <xdr:colOff>462238</xdr:colOff>
      <xdr:row>4</xdr:row>
      <xdr:rowOff>100013</xdr:rowOff>
    </xdr:to>
    <xdr:sp macro="" textlink="">
      <xdr:nvSpPr>
        <xdr:cNvPr id="5" name="Right Brace 4"/>
        <xdr:cNvSpPr/>
      </xdr:nvSpPr>
      <xdr:spPr>
        <a:xfrm rot="5400000">
          <a:off x="6544804" y="372329"/>
          <a:ext cx="314324" cy="760294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581436</xdr:colOff>
      <xdr:row>2</xdr:row>
      <xdr:rowOff>214314</xdr:rowOff>
    </xdr:from>
    <xdr:to>
      <xdr:col>9</xdr:col>
      <xdr:colOff>438149</xdr:colOff>
      <xdr:row>4</xdr:row>
      <xdr:rowOff>100012</xdr:rowOff>
    </xdr:to>
    <xdr:sp macro="" textlink="">
      <xdr:nvSpPr>
        <xdr:cNvPr id="6" name="Right Brace 5"/>
        <xdr:cNvSpPr/>
      </xdr:nvSpPr>
      <xdr:spPr>
        <a:xfrm rot="5400000">
          <a:off x="7277306" y="519319"/>
          <a:ext cx="314323" cy="466313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57150</xdr:colOff>
      <xdr:row>4</xdr:row>
      <xdr:rowOff>123825</xdr:rowOff>
    </xdr:from>
    <xdr:to>
      <xdr:col>2</xdr:col>
      <xdr:colOff>342793</xdr:colOff>
      <xdr:row>6</xdr:row>
      <xdr:rowOff>7385</xdr:rowOff>
    </xdr:to>
    <xdr:sp macro="" textlink="">
      <xdr:nvSpPr>
        <xdr:cNvPr id="7" name="TextBox 6"/>
        <xdr:cNvSpPr txBox="1"/>
      </xdr:nvSpPr>
      <xdr:spPr>
        <a:xfrm>
          <a:off x="2828925" y="933450"/>
          <a:ext cx="2856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A</a:t>
          </a:r>
        </a:p>
      </xdr:txBody>
    </xdr:sp>
    <xdr:clientData/>
  </xdr:twoCellAnchor>
  <xdr:twoCellAnchor>
    <xdr:from>
      <xdr:col>4</xdr:col>
      <xdr:colOff>354249</xdr:colOff>
      <xdr:row>4</xdr:row>
      <xdr:rowOff>123825</xdr:rowOff>
    </xdr:from>
    <xdr:to>
      <xdr:col>5</xdr:col>
      <xdr:colOff>30292</xdr:colOff>
      <xdr:row>6</xdr:row>
      <xdr:rowOff>7385</xdr:rowOff>
    </xdr:to>
    <xdr:sp macro="" textlink="">
      <xdr:nvSpPr>
        <xdr:cNvPr id="8" name="TextBox 7"/>
        <xdr:cNvSpPr txBox="1"/>
      </xdr:nvSpPr>
      <xdr:spPr>
        <a:xfrm>
          <a:off x="4345224" y="933450"/>
          <a:ext cx="2856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B</a:t>
          </a:r>
        </a:p>
      </xdr:txBody>
    </xdr:sp>
    <xdr:clientData/>
  </xdr:twoCellAnchor>
  <xdr:twoCellAnchor>
    <xdr:from>
      <xdr:col>6</xdr:col>
      <xdr:colOff>249747</xdr:colOff>
      <xdr:row>4</xdr:row>
      <xdr:rowOff>123825</xdr:rowOff>
    </xdr:from>
    <xdr:to>
      <xdr:col>6</xdr:col>
      <xdr:colOff>535390</xdr:colOff>
      <xdr:row>6</xdr:row>
      <xdr:rowOff>7385</xdr:rowOff>
    </xdr:to>
    <xdr:sp macro="" textlink="">
      <xdr:nvSpPr>
        <xdr:cNvPr id="9" name="TextBox 8"/>
        <xdr:cNvSpPr txBox="1"/>
      </xdr:nvSpPr>
      <xdr:spPr>
        <a:xfrm>
          <a:off x="5650422" y="933450"/>
          <a:ext cx="2856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C</a:t>
          </a:r>
        </a:p>
      </xdr:txBody>
    </xdr:sp>
    <xdr:clientData/>
  </xdr:twoCellAnchor>
  <xdr:twoCellAnchor>
    <xdr:from>
      <xdr:col>7</xdr:col>
      <xdr:colOff>569912</xdr:colOff>
      <xdr:row>4</xdr:row>
      <xdr:rowOff>123825</xdr:rowOff>
    </xdr:from>
    <xdr:to>
      <xdr:col>8</xdr:col>
      <xdr:colOff>251526</xdr:colOff>
      <xdr:row>6</xdr:row>
      <xdr:rowOff>7385</xdr:rowOff>
    </xdr:to>
    <xdr:sp macro="" textlink="">
      <xdr:nvSpPr>
        <xdr:cNvPr id="10" name="TextBox 9"/>
        <xdr:cNvSpPr txBox="1"/>
      </xdr:nvSpPr>
      <xdr:spPr>
        <a:xfrm>
          <a:off x="6580187" y="933450"/>
          <a:ext cx="2912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D</a:t>
          </a:r>
        </a:p>
      </xdr:txBody>
    </xdr:sp>
    <xdr:clientData/>
  </xdr:twoCellAnchor>
  <xdr:twoCellAnchor>
    <xdr:from>
      <xdr:col>9</xdr:col>
      <xdr:colOff>86350</xdr:colOff>
      <xdr:row>4</xdr:row>
      <xdr:rowOff>123825</xdr:rowOff>
    </xdr:from>
    <xdr:to>
      <xdr:col>9</xdr:col>
      <xdr:colOff>358306</xdr:colOff>
      <xdr:row>6</xdr:row>
      <xdr:rowOff>7385</xdr:rowOff>
    </xdr:to>
    <xdr:sp macro="" textlink="">
      <xdr:nvSpPr>
        <xdr:cNvPr id="11" name="TextBox 10"/>
        <xdr:cNvSpPr txBox="1"/>
      </xdr:nvSpPr>
      <xdr:spPr>
        <a:xfrm>
          <a:off x="7315825" y="933450"/>
          <a:ext cx="27195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E</a:t>
          </a:r>
        </a:p>
      </xdr:txBody>
    </xdr:sp>
    <xdr:clientData/>
  </xdr:twoCellAnchor>
  <xdr:twoCellAnchor>
    <xdr:from>
      <xdr:col>9</xdr:col>
      <xdr:colOff>47625</xdr:colOff>
      <xdr:row>8</xdr:row>
      <xdr:rowOff>104775</xdr:rowOff>
    </xdr:from>
    <xdr:to>
      <xdr:col>9</xdr:col>
      <xdr:colOff>504825</xdr:colOff>
      <xdr:row>8</xdr:row>
      <xdr:rowOff>104775</xdr:rowOff>
    </xdr:to>
    <xdr:cxnSp macro="">
      <xdr:nvCxnSpPr>
        <xdr:cNvPr id="12" name="Straight Arrow Connector 11"/>
        <xdr:cNvCxnSpPr/>
      </xdr:nvCxnSpPr>
      <xdr:spPr>
        <a:xfrm>
          <a:off x="7277100" y="1685925"/>
          <a:ext cx="4572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476249</xdr:colOff>
      <xdr:row>2</xdr:row>
      <xdr:rowOff>214314</xdr:rowOff>
    </xdr:from>
    <xdr:to>
      <xdr:col>3</xdr:col>
      <xdr:colOff>275908</xdr:colOff>
      <xdr:row>4</xdr:row>
      <xdr:rowOff>85728</xdr:rowOff>
    </xdr:to>
    <xdr:sp macro="" textlink="">
      <xdr:nvSpPr>
        <xdr:cNvPr id="2" name="Right Brace 1"/>
        <xdr:cNvSpPr/>
      </xdr:nvSpPr>
      <xdr:spPr>
        <a:xfrm rot="5400000">
          <a:off x="2831146" y="69217"/>
          <a:ext cx="300039" cy="1352234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390481</xdr:colOff>
      <xdr:row>2</xdr:row>
      <xdr:rowOff>214314</xdr:rowOff>
    </xdr:from>
    <xdr:to>
      <xdr:col>5</xdr:col>
      <xdr:colOff>585428</xdr:colOff>
      <xdr:row>4</xdr:row>
      <xdr:rowOff>85728</xdr:rowOff>
    </xdr:to>
    <xdr:sp macro="" textlink="">
      <xdr:nvSpPr>
        <xdr:cNvPr id="3" name="Right Brace 2"/>
        <xdr:cNvSpPr/>
      </xdr:nvSpPr>
      <xdr:spPr>
        <a:xfrm rot="5400000">
          <a:off x="4328910" y="38260"/>
          <a:ext cx="300039" cy="1414147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697993</xdr:colOff>
      <xdr:row>2</xdr:row>
      <xdr:rowOff>204789</xdr:rowOff>
    </xdr:from>
    <xdr:to>
      <xdr:col>7</xdr:col>
      <xdr:colOff>220921</xdr:colOff>
      <xdr:row>4</xdr:row>
      <xdr:rowOff>104778</xdr:rowOff>
    </xdr:to>
    <xdr:sp macro="" textlink="">
      <xdr:nvSpPr>
        <xdr:cNvPr id="4" name="Right Brace 3"/>
        <xdr:cNvSpPr/>
      </xdr:nvSpPr>
      <xdr:spPr>
        <a:xfrm rot="5400000">
          <a:off x="5600575" y="283782"/>
          <a:ext cx="328614" cy="932628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311544</xdr:colOff>
      <xdr:row>2</xdr:row>
      <xdr:rowOff>214314</xdr:rowOff>
    </xdr:from>
    <xdr:to>
      <xdr:col>8</xdr:col>
      <xdr:colOff>462238</xdr:colOff>
      <xdr:row>4</xdr:row>
      <xdr:rowOff>100013</xdr:rowOff>
    </xdr:to>
    <xdr:sp macro="" textlink="">
      <xdr:nvSpPr>
        <xdr:cNvPr id="5" name="Right Brace 4"/>
        <xdr:cNvSpPr/>
      </xdr:nvSpPr>
      <xdr:spPr>
        <a:xfrm rot="5400000">
          <a:off x="6544804" y="372329"/>
          <a:ext cx="314324" cy="760294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581436</xdr:colOff>
      <xdr:row>2</xdr:row>
      <xdr:rowOff>214314</xdr:rowOff>
    </xdr:from>
    <xdr:to>
      <xdr:col>9</xdr:col>
      <xdr:colOff>438149</xdr:colOff>
      <xdr:row>4</xdr:row>
      <xdr:rowOff>100012</xdr:rowOff>
    </xdr:to>
    <xdr:sp macro="" textlink="">
      <xdr:nvSpPr>
        <xdr:cNvPr id="6" name="Right Brace 5"/>
        <xdr:cNvSpPr/>
      </xdr:nvSpPr>
      <xdr:spPr>
        <a:xfrm rot="5400000">
          <a:off x="7277306" y="519319"/>
          <a:ext cx="314323" cy="466313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57150</xdr:colOff>
      <xdr:row>4</xdr:row>
      <xdr:rowOff>123825</xdr:rowOff>
    </xdr:from>
    <xdr:to>
      <xdr:col>2</xdr:col>
      <xdr:colOff>342793</xdr:colOff>
      <xdr:row>6</xdr:row>
      <xdr:rowOff>7385</xdr:rowOff>
    </xdr:to>
    <xdr:sp macro="" textlink="">
      <xdr:nvSpPr>
        <xdr:cNvPr id="7" name="TextBox 6"/>
        <xdr:cNvSpPr txBox="1"/>
      </xdr:nvSpPr>
      <xdr:spPr>
        <a:xfrm>
          <a:off x="2828925" y="933450"/>
          <a:ext cx="2856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A</a:t>
          </a:r>
        </a:p>
      </xdr:txBody>
    </xdr:sp>
    <xdr:clientData/>
  </xdr:twoCellAnchor>
  <xdr:twoCellAnchor>
    <xdr:from>
      <xdr:col>4</xdr:col>
      <xdr:colOff>354249</xdr:colOff>
      <xdr:row>4</xdr:row>
      <xdr:rowOff>123825</xdr:rowOff>
    </xdr:from>
    <xdr:to>
      <xdr:col>5</xdr:col>
      <xdr:colOff>30292</xdr:colOff>
      <xdr:row>6</xdr:row>
      <xdr:rowOff>7385</xdr:rowOff>
    </xdr:to>
    <xdr:sp macro="" textlink="">
      <xdr:nvSpPr>
        <xdr:cNvPr id="8" name="TextBox 7"/>
        <xdr:cNvSpPr txBox="1"/>
      </xdr:nvSpPr>
      <xdr:spPr>
        <a:xfrm>
          <a:off x="4345224" y="933450"/>
          <a:ext cx="2856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B</a:t>
          </a:r>
        </a:p>
      </xdr:txBody>
    </xdr:sp>
    <xdr:clientData/>
  </xdr:twoCellAnchor>
  <xdr:twoCellAnchor>
    <xdr:from>
      <xdr:col>6</xdr:col>
      <xdr:colOff>249747</xdr:colOff>
      <xdr:row>4</xdr:row>
      <xdr:rowOff>123825</xdr:rowOff>
    </xdr:from>
    <xdr:to>
      <xdr:col>6</xdr:col>
      <xdr:colOff>535390</xdr:colOff>
      <xdr:row>6</xdr:row>
      <xdr:rowOff>7385</xdr:rowOff>
    </xdr:to>
    <xdr:sp macro="" textlink="">
      <xdr:nvSpPr>
        <xdr:cNvPr id="9" name="TextBox 8"/>
        <xdr:cNvSpPr txBox="1"/>
      </xdr:nvSpPr>
      <xdr:spPr>
        <a:xfrm>
          <a:off x="5650422" y="933450"/>
          <a:ext cx="2856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C</a:t>
          </a:r>
        </a:p>
      </xdr:txBody>
    </xdr:sp>
    <xdr:clientData/>
  </xdr:twoCellAnchor>
  <xdr:twoCellAnchor>
    <xdr:from>
      <xdr:col>7</xdr:col>
      <xdr:colOff>569912</xdr:colOff>
      <xdr:row>4</xdr:row>
      <xdr:rowOff>123825</xdr:rowOff>
    </xdr:from>
    <xdr:to>
      <xdr:col>8</xdr:col>
      <xdr:colOff>251526</xdr:colOff>
      <xdr:row>6</xdr:row>
      <xdr:rowOff>7385</xdr:rowOff>
    </xdr:to>
    <xdr:sp macro="" textlink="">
      <xdr:nvSpPr>
        <xdr:cNvPr id="10" name="TextBox 9"/>
        <xdr:cNvSpPr txBox="1"/>
      </xdr:nvSpPr>
      <xdr:spPr>
        <a:xfrm>
          <a:off x="6580187" y="933450"/>
          <a:ext cx="29121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D</a:t>
          </a:r>
        </a:p>
      </xdr:txBody>
    </xdr:sp>
    <xdr:clientData/>
  </xdr:twoCellAnchor>
  <xdr:twoCellAnchor>
    <xdr:from>
      <xdr:col>9</xdr:col>
      <xdr:colOff>86350</xdr:colOff>
      <xdr:row>4</xdr:row>
      <xdr:rowOff>123825</xdr:rowOff>
    </xdr:from>
    <xdr:to>
      <xdr:col>9</xdr:col>
      <xdr:colOff>358306</xdr:colOff>
      <xdr:row>6</xdr:row>
      <xdr:rowOff>7385</xdr:rowOff>
    </xdr:to>
    <xdr:sp macro="" textlink="">
      <xdr:nvSpPr>
        <xdr:cNvPr id="11" name="TextBox 10"/>
        <xdr:cNvSpPr txBox="1"/>
      </xdr:nvSpPr>
      <xdr:spPr>
        <a:xfrm>
          <a:off x="7315825" y="933450"/>
          <a:ext cx="27195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E</a:t>
          </a:r>
        </a:p>
      </xdr:txBody>
    </xdr:sp>
    <xdr:clientData/>
  </xdr:twoCellAnchor>
  <xdr:twoCellAnchor>
    <xdr:from>
      <xdr:col>9</xdr:col>
      <xdr:colOff>47625</xdr:colOff>
      <xdr:row>8</xdr:row>
      <xdr:rowOff>104775</xdr:rowOff>
    </xdr:from>
    <xdr:to>
      <xdr:col>9</xdr:col>
      <xdr:colOff>504825</xdr:colOff>
      <xdr:row>8</xdr:row>
      <xdr:rowOff>104775</xdr:rowOff>
    </xdr:to>
    <xdr:cxnSp macro="">
      <xdr:nvCxnSpPr>
        <xdr:cNvPr id="12" name="Straight Arrow Connector 11"/>
        <xdr:cNvCxnSpPr/>
      </xdr:nvCxnSpPr>
      <xdr:spPr>
        <a:xfrm>
          <a:off x="7277100" y="1685925"/>
          <a:ext cx="45720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8"/>
  <sheetViews>
    <sheetView tabSelected="1" workbookViewId="0">
      <selection activeCell="F29" sqref="F29"/>
    </sheetView>
  </sheetViews>
  <sheetFormatPr defaultRowHeight="15" x14ac:dyDescent="0.25"/>
  <cols>
    <col min="2" max="2" width="14.140625" customWidth="1"/>
    <col min="6" max="6" width="12" bestFit="1" customWidth="1"/>
  </cols>
  <sheetData>
    <row r="3" spans="2:12" ht="18.75" x14ac:dyDescent="0.25">
      <c r="B3" s="2" t="s">
        <v>16</v>
      </c>
      <c r="K3" s="3" t="s">
        <v>15</v>
      </c>
    </row>
    <row r="8" spans="2:12" ht="15.75" thickBot="1" x14ac:dyDescent="0.3">
      <c r="B8" t="s">
        <v>21</v>
      </c>
      <c r="E8" s="1" t="s">
        <v>22</v>
      </c>
      <c r="F8" s="1"/>
      <c r="G8" s="1"/>
      <c r="H8" s="1"/>
      <c r="I8" s="1"/>
      <c r="K8" s="18" t="s">
        <v>23</v>
      </c>
      <c r="L8" s="18"/>
    </row>
    <row r="9" spans="2:12" ht="15.75" thickBot="1" x14ac:dyDescent="0.3">
      <c r="B9" s="4" t="s">
        <v>2</v>
      </c>
      <c r="C9" s="5">
        <v>50</v>
      </c>
      <c r="E9" s="10" t="s">
        <v>9</v>
      </c>
      <c r="F9" s="11">
        <f>0.507*LN(C10/(4*C11*C12))</f>
        <v>2.6535258746231061</v>
      </c>
      <c r="G9" s="1"/>
      <c r="H9" s="10" t="s">
        <v>14</v>
      </c>
      <c r="I9" s="11">
        <f>F9+F12+F14+-F16+F18</f>
        <v>7.6342639935706194</v>
      </c>
      <c r="K9" s="19" t="s">
        <v>17</v>
      </c>
      <c r="L9" s="20">
        <f>I9</f>
        <v>7.6342639935706194</v>
      </c>
    </row>
    <row r="10" spans="2:12" ht="15.75" thickBot="1" x14ac:dyDescent="0.3">
      <c r="B10" s="6" t="s">
        <v>3</v>
      </c>
      <c r="C10" s="7">
        <v>1500</v>
      </c>
      <c r="E10" s="12"/>
      <c r="F10" s="13"/>
      <c r="G10" s="1"/>
      <c r="H10" s="1"/>
      <c r="I10" s="1"/>
      <c r="K10" s="21" t="s">
        <v>18</v>
      </c>
      <c r="L10" s="22">
        <v>0</v>
      </c>
    </row>
    <row r="11" spans="2:12" x14ac:dyDescent="0.25">
      <c r="B11" s="6" t="s">
        <v>4</v>
      </c>
      <c r="C11" s="7">
        <v>2</v>
      </c>
      <c r="E11" s="14" t="s">
        <v>0</v>
      </c>
      <c r="F11" s="15">
        <f>1.12*(LN(C9-20))+0.81</f>
        <v>4.6193410674616144</v>
      </c>
      <c r="G11" s="1"/>
      <c r="H11" s="1"/>
      <c r="I11" s="1"/>
      <c r="K11" s="21" t="s">
        <v>19</v>
      </c>
      <c r="L11" s="22">
        <f>C16</f>
        <v>4</v>
      </c>
    </row>
    <row r="12" spans="2:12" ht="15.75" thickBot="1" x14ac:dyDescent="0.3">
      <c r="B12" s="6" t="s">
        <v>5</v>
      </c>
      <c r="C12" s="7">
        <v>1</v>
      </c>
      <c r="E12" s="16" t="s">
        <v>10</v>
      </c>
      <c r="F12" s="17">
        <f>0.199*F11*POWER((1+(10.38*C13)),2)</f>
        <v>4.216877007836402</v>
      </c>
      <c r="G12" s="1"/>
      <c r="H12" s="1"/>
      <c r="I12" s="1"/>
      <c r="K12" s="21"/>
      <c r="L12" s="22"/>
    </row>
    <row r="13" spans="2:12" ht="15.75" thickBot="1" x14ac:dyDescent="0.3">
      <c r="B13" s="6" t="s">
        <v>6</v>
      </c>
      <c r="C13" s="7">
        <v>0.11</v>
      </c>
      <c r="E13" s="12"/>
      <c r="F13" s="13"/>
      <c r="G13" s="1"/>
      <c r="H13" s="1"/>
      <c r="I13" s="1"/>
      <c r="K13" s="21"/>
      <c r="L13" s="22"/>
    </row>
    <row r="14" spans="2:12" ht="15.75" thickBot="1" x14ac:dyDescent="0.3">
      <c r="B14" s="6" t="s">
        <v>7</v>
      </c>
      <c r="C14" s="7">
        <v>3</v>
      </c>
      <c r="E14" s="10" t="s">
        <v>11</v>
      </c>
      <c r="F14" s="11">
        <f>7.066*(1/C14)*(1/C14)</f>
        <v>0.78511111111111109</v>
      </c>
      <c r="G14" s="1"/>
      <c r="H14" s="1"/>
      <c r="I14" s="1"/>
      <c r="K14" s="21" t="s">
        <v>20</v>
      </c>
      <c r="L14" s="22">
        <f>0.2*L9+L10+0.05*L11+1.4</f>
        <v>3.1268527987141237</v>
      </c>
    </row>
    <row r="15" spans="2:12" ht="15.75" thickBot="1" x14ac:dyDescent="0.3">
      <c r="B15" s="6" t="s">
        <v>8</v>
      </c>
      <c r="C15" s="7">
        <v>12.5</v>
      </c>
      <c r="E15" s="12"/>
      <c r="F15" s="13"/>
      <c r="G15" s="1"/>
      <c r="H15" s="1"/>
      <c r="I15" s="1"/>
      <c r="K15" s="23" t="s">
        <v>1</v>
      </c>
      <c r="L15" s="24" t="str">
        <f>IF(L14&gt;5,"F", IF(L14&gt;4.25,"E", IF(L14&gt;3.5,"D",IF(L14&gt;2.75,"C",IF(L14&gt;2,"B","A")))))</f>
        <v>C</v>
      </c>
    </row>
    <row r="16" spans="2:12" ht="15.75" thickBot="1" x14ac:dyDescent="0.3">
      <c r="B16" s="8" t="s">
        <v>27</v>
      </c>
      <c r="C16" s="9">
        <v>4</v>
      </c>
      <c r="E16" s="10" t="s">
        <v>12</v>
      </c>
      <c r="F16" s="11">
        <f>0.005*C15*C15</f>
        <v>0.78125</v>
      </c>
      <c r="G16" s="1"/>
      <c r="H16" s="1"/>
      <c r="I16" s="1"/>
      <c r="K16" s="18"/>
      <c r="L16" s="18"/>
    </row>
    <row r="17" spans="5:12" ht="15.75" thickBot="1" x14ac:dyDescent="0.3">
      <c r="E17" s="12"/>
      <c r="F17" s="13"/>
      <c r="G17" s="1"/>
      <c r="H17" s="1"/>
      <c r="I17" s="1"/>
      <c r="K17" s="18"/>
      <c r="L17" s="18"/>
    </row>
    <row r="18" spans="5:12" ht="15.75" thickBot="1" x14ac:dyDescent="0.3">
      <c r="E18" s="10" t="s">
        <v>13</v>
      </c>
      <c r="F18" s="11">
        <v>0.76</v>
      </c>
      <c r="G18" s="1"/>
      <c r="H18" s="1"/>
      <c r="I18" s="1"/>
      <c r="K18" s="18"/>
      <c r="L18" s="18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0"/>
  <sheetViews>
    <sheetView workbookViewId="0">
      <selection activeCell="L15" sqref="L15"/>
    </sheetView>
  </sheetViews>
  <sheetFormatPr defaultRowHeight="15" x14ac:dyDescent="0.25"/>
  <cols>
    <col min="2" max="2" width="14.140625" customWidth="1"/>
    <col min="6" max="6" width="12" bestFit="1" customWidth="1"/>
  </cols>
  <sheetData>
    <row r="3" spans="2:12" ht="18.75" x14ac:dyDescent="0.25">
      <c r="B3" s="2" t="s">
        <v>16</v>
      </c>
      <c r="K3" s="3" t="s">
        <v>15</v>
      </c>
    </row>
    <row r="8" spans="2:12" ht="15.75" thickBot="1" x14ac:dyDescent="0.3">
      <c r="B8" t="s">
        <v>21</v>
      </c>
      <c r="E8" s="1" t="s">
        <v>22</v>
      </c>
      <c r="F8" s="1"/>
      <c r="G8" s="1"/>
      <c r="H8" s="1"/>
      <c r="I8" s="1"/>
      <c r="K8" s="18" t="s">
        <v>23</v>
      </c>
      <c r="L8" s="18"/>
    </row>
    <row r="9" spans="2:12" ht="15.75" thickBot="1" x14ac:dyDescent="0.3">
      <c r="B9" s="25" t="s">
        <v>2</v>
      </c>
      <c r="C9" s="26">
        <v>45</v>
      </c>
      <c r="E9" s="10" t="s">
        <v>9</v>
      </c>
      <c r="F9" s="11">
        <f>0.507*LN(C10/(4*C11*C12))</f>
        <v>1.6319700432081776</v>
      </c>
      <c r="G9" s="1"/>
      <c r="H9" s="10" t="s">
        <v>14</v>
      </c>
      <c r="I9" s="11">
        <f>F9+F12+F14+-F16+F18</f>
        <v>2.6255094861624357</v>
      </c>
      <c r="K9" s="19" t="s">
        <v>17</v>
      </c>
      <c r="L9" s="20">
        <f>I9</f>
        <v>2.6255094861624357</v>
      </c>
    </row>
    <row r="10" spans="2:12" ht="15.75" thickBot="1" x14ac:dyDescent="0.3">
      <c r="B10" s="27" t="s">
        <v>3</v>
      </c>
      <c r="C10" s="28">
        <v>200</v>
      </c>
      <c r="E10" s="12"/>
      <c r="F10" s="13"/>
      <c r="G10" s="1"/>
      <c r="H10" s="1"/>
      <c r="I10" s="1"/>
      <c r="K10" s="21" t="s">
        <v>18</v>
      </c>
      <c r="L10" s="22">
        <v>0</v>
      </c>
    </row>
    <row r="11" spans="2:12" x14ac:dyDescent="0.25">
      <c r="B11" s="27" t="s">
        <v>4</v>
      </c>
      <c r="C11" s="28">
        <v>2</v>
      </c>
      <c r="E11" s="14" t="s">
        <v>0</v>
      </c>
      <c r="F11" s="15">
        <f>1.12*(LN(C9-20))+0.81</f>
        <v>4.4151409238523849</v>
      </c>
      <c r="G11" s="1"/>
      <c r="H11" s="1"/>
      <c r="I11" s="1"/>
      <c r="K11" s="21" t="s">
        <v>19</v>
      </c>
      <c r="L11" s="22">
        <f>C16</f>
        <v>3</v>
      </c>
    </row>
    <row r="12" spans="2:12" ht="15.75" thickBot="1" x14ac:dyDescent="0.3">
      <c r="B12" s="27" t="s">
        <v>5</v>
      </c>
      <c r="C12" s="28">
        <v>1</v>
      </c>
      <c r="E12" s="16" t="s">
        <v>10</v>
      </c>
      <c r="F12" s="17">
        <f>0.199*F11*POWER((1+(10.38*C13)),2)</f>
        <v>1.759678331843147</v>
      </c>
      <c r="G12" s="1"/>
      <c r="H12" s="1"/>
      <c r="I12" s="1"/>
      <c r="K12" s="21"/>
      <c r="L12" s="22"/>
    </row>
    <row r="13" spans="2:12" ht="15.75" thickBot="1" x14ac:dyDescent="0.3">
      <c r="B13" s="27" t="s">
        <v>6</v>
      </c>
      <c r="C13" s="28">
        <v>0.04</v>
      </c>
      <c r="E13" s="12"/>
      <c r="F13" s="13"/>
      <c r="G13" s="1"/>
      <c r="H13" s="1"/>
      <c r="I13" s="1"/>
      <c r="K13" s="21"/>
      <c r="L13" s="22"/>
    </row>
    <row r="14" spans="2:12" ht="15.75" thickBot="1" x14ac:dyDescent="0.3">
      <c r="B14" s="27" t="s">
        <v>7</v>
      </c>
      <c r="C14" s="28">
        <v>3</v>
      </c>
      <c r="E14" s="10" t="s">
        <v>11</v>
      </c>
      <c r="F14" s="11">
        <f>7.066*(1/C14)*(1/C14)</f>
        <v>0.78511111111111109</v>
      </c>
      <c r="G14" s="1"/>
      <c r="H14" s="1"/>
      <c r="I14" s="1"/>
      <c r="K14" s="21" t="s">
        <v>20</v>
      </c>
      <c r="L14" s="22">
        <f>0.2*L9+L10+0.05*L11+1.4</f>
        <v>2.0751018972324871</v>
      </c>
    </row>
    <row r="15" spans="2:12" ht="15.75" thickBot="1" x14ac:dyDescent="0.3">
      <c r="B15" s="27" t="s">
        <v>24</v>
      </c>
      <c r="C15" s="28">
        <v>21.5</v>
      </c>
      <c r="E15" s="12"/>
      <c r="F15" s="13"/>
      <c r="G15" s="1"/>
      <c r="H15" s="1"/>
      <c r="I15" s="1"/>
      <c r="K15" s="23" t="s">
        <v>1</v>
      </c>
      <c r="L15" s="24" t="str">
        <f>IF(L14&gt;5,"F", IF(L14&gt;4.25,"E", IF(L14&gt;3.5,"D",IF(L14&gt;2.75,"C",IF(L14&gt;2,"B","A")))))</f>
        <v>B</v>
      </c>
    </row>
    <row r="16" spans="2:12" ht="15.75" thickBot="1" x14ac:dyDescent="0.3">
      <c r="B16" s="29" t="s">
        <v>19</v>
      </c>
      <c r="C16" s="30">
        <v>3</v>
      </c>
      <c r="E16" s="10" t="s">
        <v>12</v>
      </c>
      <c r="F16" s="11">
        <f>0.005*C15*C15</f>
        <v>2.3112499999999998</v>
      </c>
      <c r="G16" s="1"/>
      <c r="H16" s="1"/>
      <c r="I16" s="1"/>
      <c r="K16" s="18"/>
      <c r="L16" s="18"/>
    </row>
    <row r="17" spans="2:12" ht="15.75" thickBot="1" x14ac:dyDescent="0.3">
      <c r="E17" s="12"/>
      <c r="F17" s="13"/>
      <c r="G17" s="1"/>
      <c r="H17" s="1"/>
      <c r="I17" s="1"/>
      <c r="K17" s="18"/>
      <c r="L17" s="18"/>
    </row>
    <row r="18" spans="2:12" ht="15.75" thickBot="1" x14ac:dyDescent="0.3">
      <c r="E18" s="10" t="s">
        <v>13</v>
      </c>
      <c r="F18" s="11">
        <v>0.76</v>
      </c>
      <c r="G18" s="1"/>
      <c r="H18" s="1"/>
      <c r="I18" s="1"/>
      <c r="K18" s="18"/>
      <c r="L18" s="18"/>
    </row>
    <row r="20" spans="2:12" x14ac:dyDescent="0.25">
      <c r="B20" t="s">
        <v>25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0"/>
  <sheetViews>
    <sheetView workbookViewId="0">
      <selection activeCell="C15" sqref="C15"/>
    </sheetView>
  </sheetViews>
  <sheetFormatPr defaultRowHeight="15" x14ac:dyDescent="0.25"/>
  <cols>
    <col min="2" max="2" width="14.140625" customWidth="1"/>
    <col min="6" max="6" width="12" bestFit="1" customWidth="1"/>
  </cols>
  <sheetData>
    <row r="3" spans="2:12" ht="18.75" x14ac:dyDescent="0.25">
      <c r="B3" s="2" t="s">
        <v>16</v>
      </c>
      <c r="K3" s="3" t="s">
        <v>15</v>
      </c>
    </row>
    <row r="8" spans="2:12" ht="15.75" thickBot="1" x14ac:dyDescent="0.3">
      <c r="B8" t="s">
        <v>21</v>
      </c>
      <c r="E8" s="1" t="s">
        <v>22</v>
      </c>
      <c r="F8" s="1"/>
      <c r="G8" s="1"/>
      <c r="H8" s="1"/>
      <c r="I8" s="1"/>
      <c r="K8" s="18" t="s">
        <v>23</v>
      </c>
      <c r="L8" s="18"/>
    </row>
    <row r="9" spans="2:12" ht="15.75" thickBot="1" x14ac:dyDescent="0.3">
      <c r="B9" s="25" t="s">
        <v>2</v>
      </c>
      <c r="C9" s="26">
        <v>25</v>
      </c>
      <c r="E9" s="10" t="s">
        <v>9</v>
      </c>
      <c r="F9" s="11">
        <f>0.507*LN(C10/(4*C11*C12))</f>
        <v>2.5403920941068017</v>
      </c>
      <c r="G9" s="1"/>
      <c r="H9" s="10" t="s">
        <v>14</v>
      </c>
      <c r="I9" s="11">
        <f>F9+F12+F14+-F16+F18</f>
        <v>2.5776325896332972</v>
      </c>
      <c r="K9" s="19" t="s">
        <v>17</v>
      </c>
      <c r="L9" s="20">
        <f>I9</f>
        <v>2.5776325896332972</v>
      </c>
    </row>
    <row r="10" spans="2:12" ht="15.75" thickBot="1" x14ac:dyDescent="0.3">
      <c r="B10" s="27" t="s">
        <v>3</v>
      </c>
      <c r="C10" s="28">
        <v>600</v>
      </c>
      <c r="E10" s="12"/>
      <c r="F10" s="13"/>
      <c r="G10" s="1"/>
      <c r="H10" s="1"/>
      <c r="I10" s="1"/>
      <c r="K10" s="21" t="s">
        <v>18</v>
      </c>
      <c r="L10" s="22">
        <v>0</v>
      </c>
    </row>
    <row r="11" spans="2:12" x14ac:dyDescent="0.25">
      <c r="B11" s="27" t="s">
        <v>4</v>
      </c>
      <c r="C11" s="28">
        <v>1</v>
      </c>
      <c r="E11" s="14" t="s">
        <v>0</v>
      </c>
      <c r="F11" s="15">
        <f>1.12*(LN(C9-20))+0.81</f>
        <v>2.6125704619261922</v>
      </c>
      <c r="G11" s="1"/>
      <c r="H11" s="1"/>
      <c r="I11" s="1"/>
      <c r="K11" s="21" t="s">
        <v>19</v>
      </c>
      <c r="L11" s="22">
        <f>C16</f>
        <v>1</v>
      </c>
    </row>
    <row r="12" spans="2:12" ht="15.75" thickBot="1" x14ac:dyDescent="0.3">
      <c r="B12" s="27" t="s">
        <v>5</v>
      </c>
      <c r="C12" s="28">
        <v>1</v>
      </c>
      <c r="E12" s="16" t="s">
        <v>10</v>
      </c>
      <c r="F12" s="17">
        <f>0.199*F11*POWER((1+(10.38*C13)),2)</f>
        <v>1.1996004955264958</v>
      </c>
      <c r="G12" s="1"/>
      <c r="H12" s="1"/>
      <c r="I12" s="1"/>
      <c r="K12" s="21"/>
      <c r="L12" s="22"/>
    </row>
    <row r="13" spans="2:12" ht="15.75" thickBot="1" x14ac:dyDescent="0.3">
      <c r="B13" s="27" t="s">
        <v>6</v>
      </c>
      <c r="C13" s="28">
        <v>0.05</v>
      </c>
      <c r="E13" s="12"/>
      <c r="F13" s="13"/>
      <c r="G13" s="1"/>
      <c r="H13" s="1"/>
      <c r="I13" s="1"/>
      <c r="K13" s="21"/>
      <c r="L13" s="22"/>
    </row>
    <row r="14" spans="2:12" ht="15.75" thickBot="1" x14ac:dyDescent="0.3">
      <c r="B14" s="27" t="s">
        <v>7</v>
      </c>
      <c r="C14" s="28">
        <v>5</v>
      </c>
      <c r="E14" s="10" t="s">
        <v>11</v>
      </c>
      <c r="F14" s="11">
        <f>7.066*(1/C14)*(1/C14)</f>
        <v>0.28264</v>
      </c>
      <c r="G14" s="1"/>
      <c r="H14" s="1"/>
      <c r="I14" s="1"/>
      <c r="K14" s="21" t="s">
        <v>20</v>
      </c>
      <c r="L14" s="22">
        <f>0.2*L9+L10+0.05*L11+1.4</f>
        <v>1.9655265179266594</v>
      </c>
    </row>
    <row r="15" spans="2:12" ht="15.75" thickBot="1" x14ac:dyDescent="0.3">
      <c r="B15" s="27" t="s">
        <v>24</v>
      </c>
      <c r="C15" s="28">
        <v>21</v>
      </c>
      <c r="E15" s="12"/>
      <c r="F15" s="13"/>
      <c r="G15" s="1"/>
      <c r="H15" s="1"/>
      <c r="I15" s="1"/>
      <c r="K15" s="23" t="s">
        <v>1</v>
      </c>
      <c r="L15" s="24" t="str">
        <f>IF(L14&gt;5,"F", IF(L14&gt;4.25,"E", IF(L14&gt;3.5,"D",IF(L14&gt;2.75,"C",IF(L14&gt;2,"B","A")))))</f>
        <v>A</v>
      </c>
    </row>
    <row r="16" spans="2:12" ht="15.75" thickBot="1" x14ac:dyDescent="0.3">
      <c r="B16" s="29" t="s">
        <v>19</v>
      </c>
      <c r="C16" s="30">
        <v>1</v>
      </c>
      <c r="E16" s="10" t="s">
        <v>12</v>
      </c>
      <c r="F16" s="11">
        <f>0.005*C15*C15</f>
        <v>2.2050000000000001</v>
      </c>
      <c r="G16" s="1"/>
      <c r="H16" s="1"/>
      <c r="I16" s="1"/>
      <c r="K16" s="18"/>
      <c r="L16" s="18"/>
    </row>
    <row r="17" spans="2:12" ht="15.75" thickBot="1" x14ac:dyDescent="0.3">
      <c r="E17" s="12"/>
      <c r="F17" s="13"/>
      <c r="G17" s="1"/>
      <c r="H17" s="1"/>
      <c r="I17" s="1"/>
      <c r="K17" s="18"/>
      <c r="L17" s="18"/>
    </row>
    <row r="18" spans="2:12" ht="15.75" thickBot="1" x14ac:dyDescent="0.3">
      <c r="E18" s="10" t="s">
        <v>13</v>
      </c>
      <c r="F18" s="11">
        <v>0.76</v>
      </c>
      <c r="G18" s="1"/>
      <c r="H18" s="1"/>
      <c r="I18" s="1"/>
      <c r="K18" s="18"/>
      <c r="L18" s="18"/>
    </row>
    <row r="20" spans="2:12" x14ac:dyDescent="0.25">
      <c r="B20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First example</vt:lpstr>
      <vt:lpstr>Second example</vt:lpstr>
      <vt:lpstr>Assignment</vt:lpstr>
    </vt:vector>
  </TitlesOfParts>
  <Company>The University of North Carolina at Chapel Hill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</dc:creator>
  <cp:lastModifiedBy>DR</cp:lastModifiedBy>
  <dcterms:created xsi:type="dcterms:W3CDTF">2012-11-13T18:40:35Z</dcterms:created>
  <dcterms:modified xsi:type="dcterms:W3CDTF">2013-02-26T21:39:50Z</dcterms:modified>
</cp:coreProperties>
</file>